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<sst xmlns="http://schemas.openxmlformats.org/spreadsheetml/2006/main" count="76" uniqueCount="62">
  <si>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</si>
  <si>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</si>
  <si>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</si>
  <si>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</si>
  <si>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</si>
  <si>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</si>
  <si>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</si>
  <si>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</si>
  <si>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</si>
  <si>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</si>
  <si>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</si>
  <si>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</si>
  <si>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</si>
  <si>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</si>
  <si>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</si>
  <si>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</si>
  <si>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</si>
  <si>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</si>
  <si>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</si>
  <si>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</si>
  <si>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</si>
  <si>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</si>
  <si>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</si>
  <si>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</si>
  <si>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</si>
  <si>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</si>
  <si>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</si>
  <si>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</si>
  <si>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</si>
  <si>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</si>
  <si>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</si>
  <si>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</si>
  <si>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</si>
  <si>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</si>
  <si>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</si>
  <si>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</si>
  <si>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</si>
  <si>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</si>
  <si>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</si>
  <si>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</si>
  <si>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</si>
  <si>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</si>
  <si>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</si>
  <si>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</si>
  <si>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</si>
  <si>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</si>
  <si>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</si>
  <si>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</si>
  <si>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</si>
  <si>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</si>
  <si>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</si>
  <si>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</si>
  <si>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</si>
  <si>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</si>
  <si>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</si>
  <si>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</si>
  <si>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</si>
  <si>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Юбилейная дом №3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</si>
  <si>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3510,4</t>
    </r>
  </si>
  <si>
    <t>1,00 руб/кв.м.  х 3510,4</t>
  </si>
  <si>
    <t>22,32 руб/кв.м.  х 3510,4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</si>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</sst>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28125" style="0" bestFit="1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58</v>
      </c>
      <c r="D8" s="38">
        <f>1.57*G9</f>
        <v>5511.328</v>
      </c>
      <c r="E8" s="6"/>
      <c r="F8" s="7" t="s">
        <v>10</v>
      </c>
      <c r="G8" s="38">
        <f>D11</f>
        <v>87373.85599999999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60</v>
      </c>
      <c r="D9" s="38">
        <f>22.32*G9</f>
        <v>78352.128</v>
      </c>
      <c r="E9" s="6"/>
      <c r="F9" s="7" t="s">
        <v>16</v>
      </c>
      <c r="G9" s="5">
        <v>3510.4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59</v>
      </c>
      <c r="D10" s="38">
        <f>1*G9</f>
        <v>3510.4</v>
      </c>
      <c r="E10" s="6"/>
      <c r="F10" s="7" t="s">
        <v>20</v>
      </c>
      <c r="G10" s="11">
        <f>G8/G9</f>
        <v>24.889999999999993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87373.85599999999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61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0.63</v>
      </c>
      <c r="D5" s="24">
        <f>ROUND(C5*Расчет!$G$9,2)</f>
        <v>2211.55</v>
      </c>
      <c r="E5" s="25" t="s">
        <v>18</v>
      </c>
    </row>
    <row r="6" spans="1:5" ht="31.5">
      <c r="A6" s="21">
        <v>2</v>
      </c>
      <c r="B6" s="26" t="s">
        <v>27</v>
      </c>
      <c r="C6" s="23">
        <v>12.360000000000001</v>
      </c>
      <c r="D6" s="24">
        <f>ROUND(C6*Расчет!$G$9,2)</f>
        <v>43388.54</v>
      </c>
      <c r="E6" s="25" t="s">
        <v>18</v>
      </c>
    </row>
    <row r="7" spans="1:5" ht="31.5">
      <c r="A7" s="17" t="s">
        <v>28</v>
      </c>
      <c r="B7" s="27" t="s">
        <v>29</v>
      </c>
      <c r="C7" s="18">
        <v>2.41</v>
      </c>
      <c r="D7" s="19">
        <f>ROUND(C7*Расчет!$G$9,2)</f>
        <v>8460.06</v>
      </c>
      <c r="E7" s="25" t="s">
        <v>18</v>
      </c>
    </row>
    <row r="8" spans="1:5" ht="31.5">
      <c r="A8" s="17" t="s">
        <v>30</v>
      </c>
      <c r="B8" s="27" t="s">
        <v>31</v>
      </c>
      <c r="C8" s="18">
        <v>0.22</v>
      </c>
      <c r="D8" s="19">
        <f>ROUND(C8*Расчет!$G$9,2)</f>
        <v>772.29</v>
      </c>
      <c r="E8" s="25" t="s">
        <v>18</v>
      </c>
    </row>
    <row r="9" spans="1:5" ht="31.5">
      <c r="A9" s="17" t="s">
        <v>32</v>
      </c>
      <c r="B9" s="28" t="s">
        <v>33</v>
      </c>
      <c r="C9" s="18">
        <v>4.77</v>
      </c>
      <c r="D9" s="19">
        <f>ROUND(C9*Расчет!$G$9,2)</f>
        <v>16744.61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0.5</v>
      </c>
      <c r="D10" s="19">
        <f>ROUND(C10*Расчет!$G$9,2)</f>
        <v>1755.2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0.47</v>
      </c>
      <c r="D11" s="19">
        <f>ROUND(C11*Расчет!$G$9,2)</f>
        <v>1649.89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3.99</v>
      </c>
      <c r="D12" s="19">
        <f>ROUND(C12*Расчет!$G$9,2)</f>
        <v>14006.5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9.329999999999998</v>
      </c>
      <c r="D13" s="24">
        <f>ROUND(C13*Расчет!$G$9,2)</f>
        <v>32752.03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4.340000000000001</v>
      </c>
      <c r="D14" s="19">
        <f>ROUND(C14*Расчет!$G$9,2)</f>
        <v>15235.14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3.7499999999999996</v>
      </c>
      <c r="D15" s="19">
        <f>ROUND(C15*Расчет!$G$9,2)</f>
        <v>13164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ROUND(C16*Расчет!$G$9,2)</f>
        <v>702.08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1.04</v>
      </c>
      <c r="D17" s="19">
        <f>ROUND(C17*Расчет!$G$9,2)</f>
        <v>3650.82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ROUND(C18*Расчет!$G$9,2)</f>
        <v>5511.33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1</v>
      </c>
      <c r="D19" s="24">
        <f>ROUND(C19*Расчет!$G$9,2)</f>
        <v>3510.4</v>
      </c>
      <c r="E19" s="25" t="s">
        <v>22</v>
      </c>
    </row>
    <row r="20" spans="1:5" ht="25.5" customHeight="1">
      <c r="A20" s="21"/>
      <c r="B20" s="26" t="s">
        <v>54</v>
      </c>
      <c r="C20" s="23">
        <v>24.89</v>
      </c>
      <c r="D20" s="32">
        <f>D5+D6+D13+D18+D19+0.01</f>
        <v>87373.85999999999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2023-05-15T07:06:22Z</dcterms:modified>
  <cp:category/>
  <cp:version/>
  <cp:contentType/>
  <cp:contentStatus/>
</cp:coreProperties>
</file>